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cgov.sharepoint.com/sites/VG001805/VRIF/3. VRIF 4 Projects/1. Templates/"/>
    </mc:Choice>
  </mc:AlternateContent>
  <xr:revisionPtr revIDLastSave="60" documentId="8_{0E77A206-15B5-4DF7-8494-DD025A46FC6A}" xr6:coauthVersionLast="47" xr6:coauthVersionMax="47" xr10:uidLastSave="{5BED8A8D-B0E4-4EC6-8AD6-0E31ABD7CB41}"/>
  <bookViews>
    <workbookView xWindow="13656" yWindow="-13068" windowWidth="23256" windowHeight="12576" xr2:uid="{3B5CBA01-FB86-4655-AAE7-48B479814D04}"/>
  </bookViews>
  <sheets>
    <sheet name="Major Racing Even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1" l="1"/>
  <c r="H25" i="1"/>
  <c r="L34" i="1" s="1"/>
  <c r="D25" i="1"/>
  <c r="L31" i="1" s="1"/>
  <c r="L24" i="1"/>
  <c r="L23" i="1"/>
  <c r="L22" i="1"/>
  <c r="L21" i="1"/>
  <c r="L20" i="1"/>
  <c r="L19" i="1"/>
  <c r="L18" i="1"/>
  <c r="L17" i="1"/>
  <c r="L16" i="1"/>
  <c r="A27" i="1" l="1"/>
  <c r="L25" i="1"/>
  <c r="L35" i="1" s="1"/>
  <c r="D29" i="1"/>
  <c r="L33" i="1" l="1"/>
  <c r="L36" i="1" s="1"/>
  <c r="L37" i="1" s="1"/>
  <c r="L42" i="1" s="1"/>
  <c r="A29" i="1"/>
</calcChain>
</file>

<file path=xl/sharedStrings.xml><?xml version="1.0" encoding="utf-8"?>
<sst xmlns="http://schemas.openxmlformats.org/spreadsheetml/2006/main" count="74" uniqueCount="52">
  <si>
    <t>Major Racing Events Budget</t>
  </si>
  <si>
    <t>Acquittal</t>
  </si>
  <si>
    <t>Calculations</t>
  </si>
  <si>
    <r>
      <rPr>
        <b/>
        <u/>
        <sz val="11"/>
        <color theme="4" tint="-0.249977111117893"/>
        <rFont val="Arial"/>
        <family val="2"/>
      </rPr>
      <t>Guide to completing your budget correctly:</t>
    </r>
    <r>
      <rPr>
        <sz val="11"/>
        <rFont val="Arial"/>
        <family val="2"/>
      </rPr>
      <t xml:space="preserve">
</t>
    </r>
    <r>
      <rPr>
        <sz val="11"/>
        <color rgb="FFC00000"/>
        <rFont val="Arial"/>
        <family val="2"/>
      </rPr>
      <t>* Complete all 'blue' sections of the form 
* All $ amounts must not include GST (ex GST)
* One line description should be provided for each element of an initiative
* In-Kind and project contingency are NOT to be included in the project budget
* Additional rows can be added by: selecting a row of blue cells below where you would like the new row, right click on mouse for menu, select 'insert'</t>
    </r>
  </si>
  <si>
    <r>
      <rPr>
        <b/>
        <u/>
        <sz val="11"/>
        <color theme="4" tint="-0.249977111117893"/>
        <rFont val="Arial"/>
        <family val="2"/>
      </rPr>
      <t>Guide to completing your acquittal correctly:</t>
    </r>
    <r>
      <rPr>
        <sz val="11"/>
        <color theme="1"/>
        <rFont val="Arial"/>
        <family val="2"/>
      </rPr>
      <t xml:space="preserve">
</t>
    </r>
    <r>
      <rPr>
        <sz val="11"/>
        <color rgb="FFC00000"/>
        <rFont val="Arial"/>
        <family val="2"/>
      </rPr>
      <t>* Complete all 'yellow' sections of the form
* All $ amounts must not include GST (ex GST)
* One line description should be provided for each invoice/receipt (add extra lines if you have more receipts than in original budget)
* Expenses that do not have an invoice/receipt are NOT to be included
* In-Kind and project contingency are NOT to be included</t>
    </r>
  </si>
  <si>
    <t>These columns are for use by the Office of Racing ONLY</t>
  </si>
  <si>
    <t>Applicant Name</t>
  </si>
  <si>
    <t>Event Name</t>
  </si>
  <si>
    <t>Event Location</t>
  </si>
  <si>
    <t>Project Element</t>
  </si>
  <si>
    <t>Description</t>
  </si>
  <si>
    <t>Supplier Name</t>
  </si>
  <si>
    <t>Amount $ 
(Ex GST)</t>
  </si>
  <si>
    <t>Invoice Number</t>
  </si>
  <si>
    <t>Invoice Amount $
(ex GST)</t>
  </si>
  <si>
    <t xml:space="preserve">Invoice/Receipt attached </t>
  </si>
  <si>
    <t>VRIF Eligible</t>
  </si>
  <si>
    <t>VRIF $ Actual</t>
  </si>
  <si>
    <t>Select from drop down list</t>
  </si>
  <si>
    <t>Example: Marquees</t>
  </si>
  <si>
    <t>Example: Tip top hire</t>
  </si>
  <si>
    <t>Example: $20,000</t>
  </si>
  <si>
    <t>000123</t>
  </si>
  <si>
    <t>Tip top hire</t>
  </si>
  <si>
    <t>Yes</t>
  </si>
  <si>
    <t>Advertising</t>
  </si>
  <si>
    <t>Branding</t>
  </si>
  <si>
    <t>Click and select from drop down list &gt;</t>
  </si>
  <si>
    <t>Click and select &gt;</t>
  </si>
  <si>
    <t>Total Event Budget Expenditure</t>
  </si>
  <si>
    <t>Total Actual Event Expenditure</t>
  </si>
  <si>
    <t>Other Contribution</t>
  </si>
  <si>
    <t>Budget Total</t>
  </si>
  <si>
    <t>Approved VRIF Amount</t>
  </si>
  <si>
    <t>Approved Funding Ratio %</t>
  </si>
  <si>
    <t>Actual Event Expenditure</t>
  </si>
  <si>
    <t>Actual VRIF Expenditure</t>
  </si>
  <si>
    <t>Pro Rata Amount</t>
  </si>
  <si>
    <t>Amount to be PAID (ex GST)</t>
  </si>
  <si>
    <t>Instalment 1</t>
  </si>
  <si>
    <t>Instalment 2</t>
  </si>
  <si>
    <t>Instalment 3</t>
  </si>
  <si>
    <t>Final Instalment</t>
  </si>
  <si>
    <t>Pick Lists - hidden</t>
  </si>
  <si>
    <t>Initiative</t>
  </si>
  <si>
    <t>Strategy Development</t>
  </si>
  <si>
    <t>Other</t>
  </si>
  <si>
    <t>Eligible Expenditure</t>
  </si>
  <si>
    <t>Invoice attached</t>
  </si>
  <si>
    <t>No</t>
  </si>
  <si>
    <t>Initiative cancelled</t>
  </si>
  <si>
    <r>
      <t>Grant Request</t>
    </r>
    <r>
      <rPr>
        <i/>
        <sz val="14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</si>
</sst>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sz val="1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b/>
      <u/>
      <sz val="11"/>
      <color theme="4" tint="-0.249977111117893"/>
      <name val="Arial"/>
      <family val="2"/>
    </font>
    <font>
      <sz val="11"/>
      <color rgb="FFC00000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4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name val="Arial"/>
      <family val="2"/>
    </font>
    <font>
      <i/>
      <sz val="10"/>
      <color rgb="FF0070C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i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11" fillId="0" borderId="0" xfId="0" applyFont="1" applyAlignment="1">
      <alignment horizontal="left" vertical="top"/>
    </xf>
    <xf numFmtId="0" fontId="12" fillId="5" borderId="2" xfId="0" applyFont="1" applyFill="1" applyBorder="1" applyAlignment="1">
      <alignment horizontal="left" vertical="center"/>
    </xf>
    <xf numFmtId="0" fontId="13" fillId="6" borderId="9" xfId="0" applyFont="1" applyFill="1" applyBorder="1" applyAlignment="1" applyProtection="1">
      <alignment horizontal="left" vertical="center"/>
      <protection locked="0"/>
    </xf>
    <xf numFmtId="0" fontId="12" fillId="5" borderId="9" xfId="0" applyFont="1" applyFill="1" applyBorder="1" applyAlignment="1">
      <alignment horizontal="left" vertical="center"/>
    </xf>
    <xf numFmtId="0" fontId="14" fillId="5" borderId="9" xfId="0" applyFont="1" applyFill="1" applyBorder="1" applyAlignment="1">
      <alignment vertical="center" wrapText="1"/>
    </xf>
    <xf numFmtId="0" fontId="15" fillId="5" borderId="9" xfId="0" applyFont="1" applyFill="1" applyBorder="1" applyAlignment="1">
      <alignment horizontal="left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left" vertical="center" wrapText="1"/>
    </xf>
    <xf numFmtId="0" fontId="15" fillId="7" borderId="9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7" fillId="6" borderId="16" xfId="0" applyFont="1" applyFill="1" applyBorder="1" applyAlignment="1" applyProtection="1">
      <alignment vertical="center"/>
      <protection locked="0"/>
    </xf>
    <xf numFmtId="0" fontId="18" fillId="6" borderId="16" xfId="0" applyFont="1" applyFill="1" applyBorder="1" applyAlignment="1" applyProtection="1">
      <alignment vertical="center" wrapText="1"/>
      <protection locked="0"/>
    </xf>
    <xf numFmtId="49" fontId="18" fillId="8" borderId="17" xfId="0" applyNumberFormat="1" applyFont="1" applyFill="1" applyBorder="1" applyAlignment="1" applyProtection="1">
      <alignment vertical="center" wrapText="1"/>
      <protection locked="0"/>
    </xf>
    <xf numFmtId="0" fontId="18" fillId="8" borderId="16" xfId="0" applyFont="1" applyFill="1" applyBorder="1" applyAlignment="1" applyProtection="1">
      <alignment vertical="center" wrapText="1"/>
      <protection locked="0"/>
    </xf>
    <xf numFmtId="44" fontId="18" fillId="8" borderId="16" xfId="1" applyFont="1" applyFill="1" applyBorder="1" applyAlignment="1" applyProtection="1">
      <alignment horizontal="left" vertical="center" wrapText="1"/>
      <protection locked="0"/>
    </xf>
    <xf numFmtId="0" fontId="19" fillId="8" borderId="18" xfId="0" applyFont="1" applyFill="1" applyBorder="1" applyAlignment="1" applyProtection="1">
      <alignment vertical="center" wrapText="1"/>
      <protection locked="0"/>
    </xf>
    <xf numFmtId="0" fontId="18" fillId="4" borderId="17" xfId="0" applyFont="1" applyFill="1" applyBorder="1" applyAlignment="1" applyProtection="1">
      <alignment vertical="center" wrapText="1"/>
      <protection locked="0"/>
    </xf>
    <xf numFmtId="44" fontId="18" fillId="4" borderId="18" xfId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18" fillId="6" borderId="19" xfId="0" applyFont="1" applyFill="1" applyBorder="1" applyAlignment="1" applyProtection="1">
      <alignment vertical="center" wrapText="1"/>
      <protection locked="0"/>
    </xf>
    <xf numFmtId="49" fontId="18" fillId="8" borderId="20" xfId="0" applyNumberFormat="1" applyFont="1" applyFill="1" applyBorder="1" applyAlignment="1" applyProtection="1">
      <alignment vertical="center" wrapText="1"/>
      <protection locked="0"/>
    </xf>
    <xf numFmtId="0" fontId="18" fillId="8" borderId="19" xfId="0" applyFont="1" applyFill="1" applyBorder="1" applyAlignment="1" applyProtection="1">
      <alignment vertical="center" wrapText="1"/>
      <protection locked="0"/>
    </xf>
    <xf numFmtId="44" fontId="18" fillId="8" borderId="19" xfId="1" applyFont="1" applyFill="1" applyBorder="1" applyAlignment="1" applyProtection="1">
      <alignment horizontal="left" vertical="center" wrapText="1"/>
      <protection locked="0"/>
    </xf>
    <xf numFmtId="49" fontId="18" fillId="8" borderId="21" xfId="0" applyNumberFormat="1" applyFont="1" applyFill="1" applyBorder="1" applyAlignment="1" applyProtection="1">
      <alignment vertical="center" wrapText="1"/>
      <protection locked="0"/>
    </xf>
    <xf numFmtId="0" fontId="18" fillId="8" borderId="22" xfId="0" applyFont="1" applyFill="1" applyBorder="1" applyAlignment="1" applyProtection="1">
      <alignment vertical="center" wrapText="1"/>
      <protection locked="0"/>
    </xf>
    <xf numFmtId="44" fontId="18" fillId="8" borderId="22" xfId="1" applyFont="1" applyFill="1" applyBorder="1" applyAlignment="1" applyProtection="1">
      <alignment horizontal="left" vertical="center" wrapText="1"/>
      <protection locked="0"/>
    </xf>
    <xf numFmtId="0" fontId="19" fillId="8" borderId="23" xfId="0" applyFont="1" applyFill="1" applyBorder="1" applyAlignment="1" applyProtection="1">
      <alignment vertical="center" wrapText="1"/>
      <protection locked="0"/>
    </xf>
    <xf numFmtId="0" fontId="18" fillId="4" borderId="21" xfId="0" applyFont="1" applyFill="1" applyBorder="1" applyAlignment="1" applyProtection="1">
      <alignment vertical="center" wrapText="1"/>
      <protection locked="0"/>
    </xf>
    <xf numFmtId="44" fontId="18" fillId="4" borderId="23" xfId="1" applyFont="1" applyFill="1" applyBorder="1" applyAlignment="1" applyProtection="1">
      <alignment horizontal="left" vertical="center" wrapText="1"/>
      <protection locked="0"/>
    </xf>
    <xf numFmtId="44" fontId="21" fillId="9" borderId="25" xfId="1" applyFont="1" applyFill="1" applyBorder="1" applyAlignment="1">
      <alignment horizontal="left" vertical="center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10" fontId="21" fillId="3" borderId="9" xfId="1" applyNumberFormat="1" applyFont="1" applyFill="1" applyBorder="1" applyAlignment="1">
      <alignment horizontal="right" vertical="center"/>
    </xf>
    <xf numFmtId="9" fontId="4" fillId="0" borderId="0" xfId="2" applyFont="1"/>
    <xf numFmtId="0" fontId="4" fillId="6" borderId="26" xfId="0" applyFont="1" applyFill="1" applyBorder="1"/>
    <xf numFmtId="44" fontId="4" fillId="6" borderId="26" xfId="0" applyNumberFormat="1" applyFont="1" applyFill="1" applyBorder="1" applyAlignment="1">
      <alignment horizontal="right"/>
    </xf>
    <xf numFmtId="0" fontId="4" fillId="6" borderId="27" xfId="0" applyFont="1" applyFill="1" applyBorder="1" applyProtection="1">
      <protection locked="0"/>
    </xf>
    <xf numFmtId="44" fontId="4" fillId="6" borderId="27" xfId="0" applyNumberFormat="1" applyFont="1" applyFill="1" applyBorder="1" applyAlignment="1" applyProtection="1">
      <alignment horizontal="right"/>
      <protection locked="0"/>
    </xf>
    <xf numFmtId="0" fontId="4" fillId="6" borderId="28" xfId="0" applyFont="1" applyFill="1" applyBorder="1" applyProtection="1">
      <protection locked="0"/>
    </xf>
    <xf numFmtId="10" fontId="4" fillId="6" borderId="28" xfId="2" applyNumberFormat="1" applyFont="1" applyFill="1" applyBorder="1" applyAlignment="1" applyProtection="1">
      <alignment horizontal="right"/>
      <protection locked="0"/>
    </xf>
    <xf numFmtId="0" fontId="4" fillId="8" borderId="26" xfId="0" applyFont="1" applyFill="1" applyBorder="1" applyProtection="1">
      <protection locked="0"/>
    </xf>
    <xf numFmtId="44" fontId="4" fillId="8" borderId="26" xfId="2" applyNumberFormat="1" applyFont="1" applyFill="1" applyBorder="1" applyAlignment="1" applyProtection="1">
      <alignment horizontal="right"/>
      <protection locked="0"/>
    </xf>
    <xf numFmtId="0" fontId="4" fillId="8" borderId="27" xfId="0" applyFont="1" applyFill="1" applyBorder="1" applyProtection="1">
      <protection locked="0"/>
    </xf>
    <xf numFmtId="44" fontId="4" fillId="8" borderId="27" xfId="0" applyNumberFormat="1" applyFont="1" applyFill="1" applyBorder="1" applyAlignment="1" applyProtection="1">
      <alignment horizontal="right"/>
      <protection locked="0"/>
    </xf>
    <xf numFmtId="0" fontId="4" fillId="8" borderId="29" xfId="0" applyFont="1" applyFill="1" applyBorder="1"/>
    <xf numFmtId="44" fontId="4" fillId="8" borderId="29" xfId="0" applyNumberFormat="1" applyFont="1" applyFill="1" applyBorder="1" applyAlignment="1">
      <alignment horizontal="right"/>
    </xf>
    <xf numFmtId="0" fontId="24" fillId="2" borderId="0" xfId="0" applyFont="1" applyFill="1" applyAlignment="1">
      <alignment vertical="center" wrapText="1"/>
    </xf>
    <xf numFmtId="44" fontId="25" fillId="6" borderId="9" xfId="1" applyFont="1" applyFill="1" applyBorder="1" applyAlignment="1">
      <alignment horizontal="right" vertical="center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horizontal="right" vertical="top" wrapText="1"/>
    </xf>
    <xf numFmtId="0" fontId="26" fillId="2" borderId="13" xfId="0" applyFont="1" applyFill="1" applyBorder="1"/>
    <xf numFmtId="44" fontId="4" fillId="0" borderId="15" xfId="0" applyNumberFormat="1" applyFont="1" applyBorder="1" applyAlignment="1">
      <alignment horizontal="right"/>
    </xf>
    <xf numFmtId="0" fontId="26" fillId="2" borderId="17" xfId="0" applyFont="1" applyFill="1" applyBorder="1"/>
    <xf numFmtId="44" fontId="4" fillId="0" borderId="18" xfId="0" applyNumberFormat="1" applyFont="1" applyBorder="1" applyAlignment="1">
      <alignment horizontal="right"/>
    </xf>
    <xf numFmtId="0" fontId="26" fillId="2" borderId="21" xfId="0" applyFont="1" applyFill="1" applyBorder="1"/>
    <xf numFmtId="44" fontId="4" fillId="0" borderId="23" xfId="0" applyNumberFormat="1" applyFont="1" applyBorder="1" applyAlignment="1">
      <alignment horizontal="right"/>
    </xf>
    <xf numFmtId="0" fontId="27" fillId="0" borderId="0" xfId="0" applyFont="1"/>
    <xf numFmtId="164" fontId="18" fillId="6" borderId="16" xfId="1" applyNumberFormat="1" applyFont="1" applyFill="1" applyBorder="1" applyAlignment="1" applyProtection="1">
      <alignment horizontal="left" vertical="center"/>
      <protection locked="0"/>
    </xf>
    <xf numFmtId="164" fontId="18" fillId="6" borderId="19" xfId="1" applyNumberFormat="1" applyFont="1" applyFill="1" applyBorder="1" applyAlignment="1" applyProtection="1">
      <alignment horizontal="left" vertical="center"/>
      <protection locked="0"/>
    </xf>
    <xf numFmtId="164" fontId="21" fillId="9" borderId="9" xfId="1" applyNumberFormat="1" applyFont="1" applyFill="1" applyBorder="1" applyAlignment="1">
      <alignment horizontal="left" vertical="center"/>
    </xf>
    <xf numFmtId="0" fontId="16" fillId="0" borderId="12" xfId="0" applyFont="1" applyBorder="1" applyAlignment="1" applyProtection="1">
      <alignment vertical="center"/>
      <protection locked="0"/>
    </xf>
    <xf numFmtId="0" fontId="16" fillId="0" borderId="12" xfId="0" applyFont="1" applyBorder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49" fontId="16" fillId="0" borderId="13" xfId="0" applyNumberFormat="1" applyFont="1" applyBorder="1" applyAlignment="1" applyProtection="1">
      <alignment vertical="center"/>
      <protection locked="0"/>
    </xf>
    <xf numFmtId="0" fontId="16" fillId="0" borderId="14" xfId="0" applyFont="1" applyBorder="1" applyAlignment="1" applyProtection="1">
      <alignment vertical="center"/>
      <protection locked="0"/>
    </xf>
    <xf numFmtId="164" fontId="16" fillId="0" borderId="14" xfId="1" applyNumberFormat="1" applyFont="1" applyBorder="1" applyAlignment="1" applyProtection="1">
      <alignment vertical="center"/>
      <protection locked="0"/>
    </xf>
    <xf numFmtId="0" fontId="16" fillId="0" borderId="15" xfId="0" applyFont="1" applyBorder="1" applyAlignment="1" applyProtection="1">
      <alignment vertical="center"/>
      <protection locked="0"/>
    </xf>
    <xf numFmtId="0" fontId="16" fillId="0" borderId="13" xfId="0" applyFont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164" fontId="21" fillId="3" borderId="9" xfId="1" applyNumberFormat="1" applyFont="1" applyFill="1" applyBorder="1" applyAlignment="1" applyProtection="1">
      <alignment horizontal="left" vertical="center"/>
      <protection locked="0"/>
    </xf>
    <xf numFmtId="164" fontId="21" fillId="6" borderId="9" xfId="1" applyNumberFormat="1" applyFont="1" applyFill="1" applyBorder="1" applyAlignment="1" applyProtection="1">
      <alignment horizontal="left" vertical="center"/>
      <protection locked="0"/>
    </xf>
    <xf numFmtId="0" fontId="0" fillId="0" borderId="0" xfId="0" applyProtection="1"/>
    <xf numFmtId="0" fontId="11" fillId="0" borderId="0" xfId="0" applyFont="1" applyAlignment="1" applyProtection="1">
      <alignment horizontal="left" vertical="top"/>
    </xf>
    <xf numFmtId="0" fontId="20" fillId="9" borderId="11" xfId="0" applyFont="1" applyFill="1" applyBorder="1" applyAlignment="1">
      <alignment horizontal="right" vertical="center" wrapText="1"/>
    </xf>
    <xf numFmtId="0" fontId="20" fillId="9" borderId="24" xfId="0" applyFont="1" applyFill="1" applyBorder="1" applyAlignment="1">
      <alignment horizontal="right" vertical="center" wrapText="1"/>
    </xf>
    <xf numFmtId="0" fontId="20" fillId="9" borderId="10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top" wrapText="1"/>
    </xf>
    <xf numFmtId="0" fontId="8" fillId="3" borderId="3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left" vertical="top" wrapText="1"/>
    </xf>
    <xf numFmtId="0" fontId="8" fillId="3" borderId="5" xfId="0" applyFont="1" applyFill="1" applyBorder="1" applyAlignment="1">
      <alignment horizontal="left" vertical="top" wrapText="1"/>
    </xf>
    <xf numFmtId="0" fontId="8" fillId="3" borderId="0" xfId="0" applyFont="1" applyFill="1" applyAlignment="1">
      <alignment horizontal="left" vertical="top" wrapText="1"/>
    </xf>
    <xf numFmtId="0" fontId="8" fillId="3" borderId="6" xfId="0" applyFont="1" applyFill="1" applyBorder="1" applyAlignment="1">
      <alignment horizontal="left" vertical="top" wrapText="1"/>
    </xf>
    <xf numFmtId="0" fontId="0" fillId="3" borderId="5" xfId="0" applyFill="1" applyBorder="1" applyAlignment="1">
      <alignment wrapText="1"/>
    </xf>
    <xf numFmtId="0" fontId="0" fillId="3" borderId="0" xfId="0" applyFill="1" applyAlignment="1">
      <alignment wrapText="1"/>
    </xf>
    <xf numFmtId="0" fontId="0" fillId="3" borderId="6" xfId="0" applyFill="1" applyBorder="1" applyAlignment="1">
      <alignment wrapText="1"/>
    </xf>
    <xf numFmtId="0" fontId="9" fillId="3" borderId="2" xfId="0" applyFont="1" applyFill="1" applyBorder="1" applyAlignment="1">
      <alignment vertical="top" wrapText="1"/>
    </xf>
    <xf numFmtId="0" fontId="9" fillId="3" borderId="3" xfId="0" applyFont="1" applyFill="1" applyBorder="1" applyAlignment="1">
      <alignment vertical="top" wrapText="1"/>
    </xf>
    <xf numFmtId="0" fontId="0" fillId="3" borderId="4" xfId="0" applyFill="1" applyBorder="1" applyAlignment="1">
      <alignment wrapText="1"/>
    </xf>
    <xf numFmtId="0" fontId="9" fillId="3" borderId="5" xfId="0" applyFont="1" applyFill="1" applyBorder="1" applyAlignment="1">
      <alignment vertical="top" wrapText="1"/>
    </xf>
    <xf numFmtId="0" fontId="9" fillId="3" borderId="0" xfId="0" applyFont="1" applyFill="1" applyAlignment="1">
      <alignment vertical="top" wrapText="1"/>
    </xf>
    <xf numFmtId="0" fontId="10" fillId="4" borderId="2" xfId="0" applyFont="1" applyFill="1" applyBorder="1" applyAlignment="1">
      <alignment horizontal="left" vertical="top" wrapText="1"/>
    </xf>
    <xf numFmtId="0" fontId="10" fillId="4" borderId="4" xfId="0" applyFont="1" applyFill="1" applyBorder="1" applyAlignment="1">
      <alignment horizontal="left" vertical="top" wrapText="1"/>
    </xf>
    <xf numFmtId="0" fontId="10" fillId="4" borderId="5" xfId="0" applyFont="1" applyFill="1" applyBorder="1" applyAlignment="1">
      <alignment horizontal="left" vertical="top" wrapText="1"/>
    </xf>
    <xf numFmtId="0" fontId="10" fillId="4" borderId="6" xfId="0" applyFont="1" applyFill="1" applyBorder="1" applyAlignment="1">
      <alignment horizontal="left" vertical="top" wrapText="1"/>
    </xf>
    <xf numFmtId="0" fontId="22" fillId="5" borderId="7" xfId="0" applyFont="1" applyFill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</cellXfs>
  <cellStyles count="3">
    <cellStyle name="Currency" xfId="1" builtinId="4"/>
    <cellStyle name="Normal" xfId="0" builtinId="0"/>
    <cellStyle name="Percent" xfId="2" builtinId="5"/>
  </cellStyles>
  <dxfs count="10"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E14FF-CBEE-41AB-9CE3-57C4D09A25C5}">
  <sheetPr>
    <pageSetUpPr fitToPage="1"/>
  </sheetPr>
  <dimension ref="A1:O59"/>
  <sheetViews>
    <sheetView tabSelected="1" topLeftCell="A10" zoomScale="80" zoomScaleNormal="80" workbookViewId="0">
      <selection activeCell="E15" sqref="E15"/>
    </sheetView>
  </sheetViews>
  <sheetFormatPr defaultColWidth="9.1171875" defaultRowHeight="13" x14ac:dyDescent="0.45"/>
  <cols>
    <col min="1" max="1" width="30.1171875" style="3" bestFit="1" customWidth="1"/>
    <col min="2" max="2" width="56.64453125" style="3" customWidth="1"/>
    <col min="3" max="3" width="39.1171875" style="3" customWidth="1"/>
    <col min="4" max="4" width="18.29296875" style="3" customWidth="1"/>
    <col min="5" max="5" width="1.1171875" style="3" customWidth="1"/>
    <col min="6" max="6" width="14" style="3" hidden="1" customWidth="1"/>
    <col min="7" max="7" width="28.87890625" style="3" hidden="1" customWidth="1"/>
    <col min="8" max="8" width="16" style="3" hidden="1" customWidth="1"/>
    <col min="9" max="9" width="17.41015625" style="3" hidden="1" customWidth="1"/>
    <col min="10" max="10" width="1.5859375" style="3" hidden="1" customWidth="1"/>
    <col min="11" max="11" width="26.41015625" style="3" hidden="1" customWidth="1"/>
    <col min="12" max="12" width="20.29296875" style="3" hidden="1" customWidth="1"/>
    <col min="13" max="13" width="1.29296875" style="3" hidden="1" customWidth="1"/>
    <col min="14" max="14" width="7.41015625" style="3" customWidth="1"/>
    <col min="15" max="15" width="7" style="5" customWidth="1"/>
    <col min="16" max="16" width="9.1171875" style="3" customWidth="1"/>
    <col min="17" max="16384" width="9.1171875" style="3"/>
  </cols>
  <sheetData>
    <row r="1" spans="1:15" s="4" customFormat="1" ht="21" thickBot="1" x14ac:dyDescent="0.5">
      <c r="A1" s="87" t="s">
        <v>0</v>
      </c>
      <c r="B1" s="87"/>
      <c r="C1" s="87"/>
      <c r="D1" s="88"/>
      <c r="E1" s="1"/>
      <c r="F1" s="87" t="s">
        <v>1</v>
      </c>
      <c r="G1" s="87"/>
      <c r="H1" s="87"/>
      <c r="I1" s="88"/>
      <c r="J1" s="1"/>
      <c r="K1" s="89" t="s">
        <v>2</v>
      </c>
      <c r="L1" s="89"/>
      <c r="M1" s="2"/>
      <c r="N1" s="3"/>
      <c r="O1" s="3"/>
    </row>
    <row r="2" spans="1:15" ht="20" x14ac:dyDescent="0.45">
      <c r="A2" s="90" t="s">
        <v>3</v>
      </c>
      <c r="B2" s="91"/>
      <c r="C2" s="91"/>
      <c r="D2" s="92"/>
      <c r="E2" s="1"/>
      <c r="F2" s="99" t="s">
        <v>4</v>
      </c>
      <c r="G2" s="100"/>
      <c r="H2" s="100"/>
      <c r="I2" s="101"/>
      <c r="J2" s="1"/>
      <c r="K2" s="104" t="s">
        <v>5</v>
      </c>
      <c r="L2" s="105"/>
      <c r="M2" s="2"/>
    </row>
    <row r="3" spans="1:15" ht="13.95" customHeight="1" x14ac:dyDescent="0.45">
      <c r="A3" s="93"/>
      <c r="B3" s="94"/>
      <c r="C3" s="94"/>
      <c r="D3" s="95"/>
      <c r="E3" s="1"/>
      <c r="F3" s="102"/>
      <c r="G3" s="103"/>
      <c r="H3" s="103"/>
      <c r="I3" s="98"/>
      <c r="J3" s="1"/>
      <c r="K3" s="106"/>
      <c r="L3" s="107"/>
      <c r="M3" s="2"/>
    </row>
    <row r="4" spans="1:15" ht="13.95" customHeight="1" x14ac:dyDescent="0.45">
      <c r="A4" s="93"/>
      <c r="B4" s="94"/>
      <c r="C4" s="94"/>
      <c r="D4" s="95"/>
      <c r="E4" s="1"/>
      <c r="F4" s="102"/>
      <c r="G4" s="103"/>
      <c r="H4" s="103"/>
      <c r="I4" s="98"/>
      <c r="J4" s="1"/>
      <c r="K4" s="106"/>
      <c r="L4" s="107"/>
      <c r="M4" s="2"/>
    </row>
    <row r="5" spans="1:15" ht="13.5" customHeight="1" x14ac:dyDescent="0.45">
      <c r="A5" s="93"/>
      <c r="B5" s="94"/>
      <c r="C5" s="94"/>
      <c r="D5" s="95"/>
      <c r="E5" s="1"/>
      <c r="F5" s="102"/>
      <c r="G5" s="103"/>
      <c r="H5" s="103"/>
      <c r="I5" s="98"/>
      <c r="J5" s="1"/>
      <c r="K5" s="106"/>
      <c r="L5" s="107"/>
      <c r="M5" s="2"/>
    </row>
    <row r="6" spans="1:15" ht="14.45" customHeight="1" x14ac:dyDescent="0.45">
      <c r="A6" s="96"/>
      <c r="B6" s="97"/>
      <c r="C6" s="97"/>
      <c r="D6" s="98"/>
      <c r="E6" s="1"/>
      <c r="F6" s="96"/>
      <c r="G6" s="97"/>
      <c r="H6" s="97"/>
      <c r="I6" s="98"/>
      <c r="J6" s="1"/>
      <c r="K6" s="106"/>
      <c r="L6" s="107"/>
      <c r="M6" s="2"/>
    </row>
    <row r="7" spans="1:15" ht="14.45" customHeight="1" x14ac:dyDescent="0.45">
      <c r="A7" s="96"/>
      <c r="B7" s="97"/>
      <c r="C7" s="97"/>
      <c r="D7" s="98"/>
      <c r="E7" s="1"/>
      <c r="F7" s="96"/>
      <c r="G7" s="97"/>
      <c r="H7" s="97"/>
      <c r="I7" s="98"/>
      <c r="J7" s="1"/>
      <c r="K7" s="106"/>
      <c r="L7" s="107"/>
      <c r="M7" s="2"/>
    </row>
    <row r="8" spans="1:15" ht="14.45" customHeight="1" x14ac:dyDescent="0.45">
      <c r="A8" s="96"/>
      <c r="B8" s="97"/>
      <c r="C8" s="97"/>
      <c r="D8" s="98"/>
      <c r="E8" s="1"/>
      <c r="F8" s="96"/>
      <c r="G8" s="97"/>
      <c r="H8" s="97"/>
      <c r="I8" s="98"/>
      <c r="J8" s="1"/>
      <c r="K8" s="106"/>
      <c r="L8" s="107"/>
      <c r="M8" s="2"/>
    </row>
    <row r="9" spans="1:15" ht="13.5" customHeight="1" thickBot="1" x14ac:dyDescent="0.5">
      <c r="A9" s="6"/>
      <c r="B9" s="6"/>
      <c r="C9" s="6"/>
      <c r="D9" s="6"/>
      <c r="E9" s="1"/>
      <c r="J9" s="1"/>
      <c r="M9" s="2"/>
    </row>
    <row r="10" spans="1:15" ht="33.75" customHeight="1" thickBot="1" x14ac:dyDescent="0.55000000000000004">
      <c r="A10" s="7" t="s">
        <v>6</v>
      </c>
      <c r="B10" s="8"/>
      <c r="C10" s="82"/>
      <c r="D10" s="83"/>
      <c r="E10" s="1"/>
      <c r="J10" s="1"/>
      <c r="M10" s="2"/>
    </row>
    <row r="11" spans="1:15" ht="34.5" customHeight="1" thickBot="1" x14ac:dyDescent="0.55000000000000004">
      <c r="A11" s="9" t="s">
        <v>7</v>
      </c>
      <c r="B11" s="8"/>
      <c r="C11" s="82"/>
      <c r="D11" s="83"/>
      <c r="E11" s="1"/>
      <c r="J11" s="1"/>
      <c r="M11" s="2"/>
      <c r="O11" s="3"/>
    </row>
    <row r="12" spans="1:15" ht="34.5" customHeight="1" thickBot="1" x14ac:dyDescent="0.55000000000000004">
      <c r="A12" s="9" t="s">
        <v>8</v>
      </c>
      <c r="B12" s="8"/>
      <c r="C12" s="82"/>
      <c r="D12" s="83"/>
      <c r="E12" s="1"/>
      <c r="J12" s="1"/>
      <c r="M12" s="2"/>
      <c r="O12" s="3"/>
    </row>
    <row r="13" spans="1:15" ht="13.5" customHeight="1" thickBot="1" x14ac:dyDescent="0.5">
      <c r="A13" s="6"/>
      <c r="B13" s="6"/>
      <c r="C13" s="6"/>
      <c r="D13" s="6"/>
      <c r="E13" s="1"/>
      <c r="J13" s="1"/>
      <c r="M13" s="2"/>
      <c r="O13" s="3"/>
    </row>
    <row r="14" spans="1:15" ht="33" customHeight="1" thickBot="1" x14ac:dyDescent="0.5">
      <c r="A14" s="10" t="s">
        <v>9</v>
      </c>
      <c r="B14" s="11" t="s">
        <v>10</v>
      </c>
      <c r="C14" s="11" t="s">
        <v>11</v>
      </c>
      <c r="D14" s="12" t="s">
        <v>12</v>
      </c>
      <c r="E14" s="1"/>
      <c r="F14" s="13" t="s">
        <v>13</v>
      </c>
      <c r="G14" s="14" t="s">
        <v>11</v>
      </c>
      <c r="H14" s="15" t="s">
        <v>14</v>
      </c>
      <c r="I14" s="16" t="s">
        <v>15</v>
      </c>
      <c r="J14" s="1"/>
      <c r="K14" s="17" t="s">
        <v>16</v>
      </c>
      <c r="L14" s="13" t="s">
        <v>17</v>
      </c>
      <c r="M14" s="2"/>
    </row>
    <row r="15" spans="1:15" s="28" customFormat="1" ht="20" x14ac:dyDescent="0.5">
      <c r="A15" s="70" t="s">
        <v>18</v>
      </c>
      <c r="B15" s="70" t="s">
        <v>19</v>
      </c>
      <c r="C15" s="70" t="s">
        <v>20</v>
      </c>
      <c r="D15" s="71" t="s">
        <v>21</v>
      </c>
      <c r="E15" s="72"/>
      <c r="F15" s="73" t="s">
        <v>22</v>
      </c>
      <c r="G15" s="74" t="s">
        <v>23</v>
      </c>
      <c r="H15" s="75">
        <v>20000</v>
      </c>
      <c r="I15" s="76" t="s">
        <v>24</v>
      </c>
      <c r="J15" s="72"/>
      <c r="K15" s="77"/>
      <c r="L15" s="76"/>
      <c r="M15" s="78"/>
      <c r="O15" s="79"/>
    </row>
    <row r="16" spans="1:15" s="28" customFormat="1" ht="20" x14ac:dyDescent="0.5">
      <c r="A16" s="20" t="s">
        <v>27</v>
      </c>
      <c r="B16" s="21"/>
      <c r="C16" s="21"/>
      <c r="D16" s="67">
        <v>100</v>
      </c>
      <c r="E16" s="72"/>
      <c r="F16" s="22"/>
      <c r="G16" s="23"/>
      <c r="H16" s="24">
        <v>400000</v>
      </c>
      <c r="I16" s="25" t="s">
        <v>24</v>
      </c>
      <c r="J16" s="72"/>
      <c r="K16" s="26" t="s">
        <v>24</v>
      </c>
      <c r="L16" s="27">
        <f>IF(K16="Yes",H16,0)</f>
        <v>400000</v>
      </c>
      <c r="M16" s="78"/>
    </row>
    <row r="17" spans="1:15" s="28" customFormat="1" ht="20" x14ac:dyDescent="0.5">
      <c r="A17" s="20" t="s">
        <v>27</v>
      </c>
      <c r="B17" s="21"/>
      <c r="C17" s="21"/>
      <c r="D17" s="67">
        <v>0</v>
      </c>
      <c r="E17" s="72"/>
      <c r="F17" s="22"/>
      <c r="G17" s="23"/>
      <c r="H17" s="24">
        <v>300000</v>
      </c>
      <c r="I17" s="25" t="s">
        <v>24</v>
      </c>
      <c r="J17" s="72"/>
      <c r="K17" s="26" t="s">
        <v>24</v>
      </c>
      <c r="L17" s="27">
        <f t="shared" ref="L17:L24" si="0">IF(K17="Yes",H17,0)</f>
        <v>300000</v>
      </c>
      <c r="M17" s="78"/>
    </row>
    <row r="18" spans="1:15" s="28" customFormat="1" ht="20" x14ac:dyDescent="0.5">
      <c r="A18" s="20" t="s">
        <v>27</v>
      </c>
      <c r="B18" s="29"/>
      <c r="C18" s="29"/>
      <c r="D18" s="68">
        <v>0</v>
      </c>
      <c r="E18" s="72"/>
      <c r="F18" s="30"/>
      <c r="G18" s="31"/>
      <c r="H18" s="32"/>
      <c r="I18" s="25" t="s">
        <v>28</v>
      </c>
      <c r="J18" s="72"/>
      <c r="K18" s="26"/>
      <c r="L18" s="27">
        <f t="shared" si="0"/>
        <v>0</v>
      </c>
      <c r="M18" s="78"/>
    </row>
    <row r="19" spans="1:15" s="28" customFormat="1" ht="20" x14ac:dyDescent="0.5">
      <c r="A19" s="20" t="s">
        <v>27</v>
      </c>
      <c r="B19" s="29"/>
      <c r="C19" s="29"/>
      <c r="D19" s="68">
        <v>0</v>
      </c>
      <c r="E19" s="72"/>
      <c r="F19" s="30"/>
      <c r="G19" s="31"/>
      <c r="H19" s="32"/>
      <c r="I19" s="25" t="s">
        <v>28</v>
      </c>
      <c r="J19" s="72"/>
      <c r="K19" s="26"/>
      <c r="L19" s="27">
        <f t="shared" si="0"/>
        <v>0</v>
      </c>
      <c r="M19" s="78"/>
    </row>
    <row r="20" spans="1:15" s="28" customFormat="1" ht="20" x14ac:dyDescent="0.5">
      <c r="A20" s="20" t="s">
        <v>27</v>
      </c>
      <c r="B20" s="29"/>
      <c r="C20" s="29"/>
      <c r="D20" s="68">
        <v>0</v>
      </c>
      <c r="E20" s="72"/>
      <c r="F20" s="30"/>
      <c r="G20" s="31"/>
      <c r="H20" s="32"/>
      <c r="I20" s="25" t="s">
        <v>28</v>
      </c>
      <c r="J20" s="72"/>
      <c r="K20" s="26"/>
      <c r="L20" s="27">
        <f t="shared" si="0"/>
        <v>0</v>
      </c>
      <c r="M20" s="78"/>
    </row>
    <row r="21" spans="1:15" s="28" customFormat="1" ht="20" x14ac:dyDescent="0.5">
      <c r="A21" s="20" t="s">
        <v>27</v>
      </c>
      <c r="B21" s="29"/>
      <c r="C21" s="29"/>
      <c r="D21" s="68">
        <v>0</v>
      </c>
      <c r="E21" s="72"/>
      <c r="F21" s="30"/>
      <c r="G21" s="31"/>
      <c r="H21" s="32"/>
      <c r="I21" s="25" t="s">
        <v>28</v>
      </c>
      <c r="J21" s="72"/>
      <c r="K21" s="26"/>
      <c r="L21" s="27">
        <f t="shared" si="0"/>
        <v>0</v>
      </c>
      <c r="M21" s="78"/>
    </row>
    <row r="22" spans="1:15" s="28" customFormat="1" ht="20" x14ac:dyDescent="0.5">
      <c r="A22" s="20" t="s">
        <v>27</v>
      </c>
      <c r="B22" s="29"/>
      <c r="C22" s="29"/>
      <c r="D22" s="68">
        <v>0</v>
      </c>
      <c r="E22" s="72"/>
      <c r="F22" s="30"/>
      <c r="G22" s="31"/>
      <c r="H22" s="32"/>
      <c r="I22" s="25" t="s">
        <v>28</v>
      </c>
      <c r="J22" s="72"/>
      <c r="K22" s="26"/>
      <c r="L22" s="27">
        <f t="shared" si="0"/>
        <v>0</v>
      </c>
      <c r="M22" s="78"/>
    </row>
    <row r="23" spans="1:15" s="28" customFormat="1" ht="20" x14ac:dyDescent="0.5">
      <c r="A23" s="20" t="s">
        <v>27</v>
      </c>
      <c r="B23" s="29"/>
      <c r="C23" s="29"/>
      <c r="D23" s="68">
        <v>0</v>
      </c>
      <c r="E23" s="72"/>
      <c r="F23" s="30"/>
      <c r="G23" s="31"/>
      <c r="H23" s="32"/>
      <c r="I23" s="25" t="s">
        <v>28</v>
      </c>
      <c r="J23" s="72"/>
      <c r="K23" s="26"/>
      <c r="L23" s="27">
        <f t="shared" si="0"/>
        <v>0</v>
      </c>
      <c r="M23" s="78"/>
    </row>
    <row r="24" spans="1:15" s="28" customFormat="1" ht="20.350000000000001" thickBot="1" x14ac:dyDescent="0.55000000000000004">
      <c r="A24" s="20" t="s">
        <v>27</v>
      </c>
      <c r="B24" s="29"/>
      <c r="C24" s="29"/>
      <c r="D24" s="68">
        <v>0</v>
      </c>
      <c r="E24" s="72"/>
      <c r="F24" s="33"/>
      <c r="G24" s="34"/>
      <c r="H24" s="35"/>
      <c r="I24" s="36" t="s">
        <v>28</v>
      </c>
      <c r="J24" s="72"/>
      <c r="K24" s="37"/>
      <c r="L24" s="38">
        <f t="shared" si="0"/>
        <v>0</v>
      </c>
      <c r="M24" s="78"/>
    </row>
    <row r="25" spans="1:15" s="18" customFormat="1" ht="24.6" customHeight="1" thickBot="1" x14ac:dyDescent="0.5">
      <c r="A25" s="84" t="s">
        <v>29</v>
      </c>
      <c r="B25" s="85"/>
      <c r="C25" s="86"/>
      <c r="D25" s="69">
        <f>SUM(D16:D24)</f>
        <v>100</v>
      </c>
      <c r="F25" s="108" t="s">
        <v>30</v>
      </c>
      <c r="G25" s="109"/>
      <c r="H25" s="39">
        <f>SUM(H16:H24)</f>
        <v>700000</v>
      </c>
      <c r="L25" s="39">
        <f>SUM(L16:L24)</f>
        <v>700000</v>
      </c>
      <c r="N25" s="40"/>
      <c r="O25" s="41"/>
    </row>
    <row r="26" spans="1:15" s="18" customFormat="1" ht="24.6" customHeight="1" thickBot="1" x14ac:dyDescent="0.5">
      <c r="A26" s="84" t="s">
        <v>51</v>
      </c>
      <c r="B26" s="85"/>
      <c r="C26" s="86"/>
      <c r="D26" s="80">
        <v>50</v>
      </c>
      <c r="N26" s="40"/>
      <c r="O26" s="41"/>
    </row>
    <row r="27" spans="1:15" s="18" customFormat="1" ht="24.6" customHeight="1" thickBot="1" x14ac:dyDescent="0.5">
      <c r="A27" s="84" t="str">
        <f>IF(D26+D27+D28=D25, "Applicant Contribution", "Grant Request + Applicant Contribution + Code Contribution does not equal Total Budget")</f>
        <v>Applicant Contribution</v>
      </c>
      <c r="B27" s="85"/>
      <c r="C27" s="86"/>
      <c r="D27" s="81">
        <v>25</v>
      </c>
      <c r="N27" s="40"/>
      <c r="O27" s="41"/>
    </row>
    <row r="28" spans="1:15" s="18" customFormat="1" ht="24.6" customHeight="1" thickBot="1" x14ac:dyDescent="0.5">
      <c r="A28" s="84" t="s">
        <v>31</v>
      </c>
      <c r="B28" s="85"/>
      <c r="C28" s="86"/>
      <c r="D28" s="81">
        <v>25</v>
      </c>
      <c r="N28" s="40"/>
      <c r="O28" s="41"/>
    </row>
    <row r="29" spans="1:15" ht="24.6" customHeight="1" thickBot="1" x14ac:dyDescent="0.5">
      <c r="A29" s="84" t="str">
        <f>IF(D29&lt;=0.5, "Funding Ratio", "Funding ratio is greater than 50% please review requested amount")</f>
        <v>Funding Ratio</v>
      </c>
      <c r="B29" s="85"/>
      <c r="C29" s="86"/>
      <c r="D29" s="42">
        <f>D26/D25</f>
        <v>0.5</v>
      </c>
      <c r="K29" s="18"/>
      <c r="L29" s="18"/>
      <c r="M29" s="5"/>
      <c r="N29" s="43"/>
      <c r="O29" s="3"/>
    </row>
    <row r="30" spans="1:15" ht="13.35" thickBot="1" x14ac:dyDescent="0.5">
      <c r="K30" s="18"/>
      <c r="L30" s="18"/>
      <c r="O30" s="3"/>
    </row>
    <row r="31" spans="1:15" x14ac:dyDescent="0.45">
      <c r="K31" s="44" t="s">
        <v>32</v>
      </c>
      <c r="L31" s="45">
        <f>SUM(D25)</f>
        <v>100</v>
      </c>
      <c r="O31" s="3"/>
    </row>
    <row r="32" spans="1:15" x14ac:dyDescent="0.45">
      <c r="K32" s="46" t="s">
        <v>33</v>
      </c>
      <c r="L32" s="47">
        <f>SUM(D26)</f>
        <v>50</v>
      </c>
      <c r="O32" s="3"/>
    </row>
    <row r="33" spans="1:15" ht="13.35" thickBot="1" x14ac:dyDescent="0.5">
      <c r="K33" s="48" t="s">
        <v>34</v>
      </c>
      <c r="L33" s="49">
        <f>D29</f>
        <v>0.5</v>
      </c>
      <c r="O33" s="3"/>
    </row>
    <row r="34" spans="1:15" x14ac:dyDescent="0.45">
      <c r="K34" s="50" t="s">
        <v>35</v>
      </c>
      <c r="L34" s="51">
        <f>H25</f>
        <v>700000</v>
      </c>
      <c r="O34" s="3"/>
    </row>
    <row r="35" spans="1:15" x14ac:dyDescent="0.45">
      <c r="K35" s="52" t="s">
        <v>36</v>
      </c>
      <c r="L35" s="53">
        <f>L25</f>
        <v>700000</v>
      </c>
      <c r="O35" s="3"/>
    </row>
    <row r="36" spans="1:15" ht="13.35" thickBot="1" x14ac:dyDescent="0.5">
      <c r="K36" s="54" t="s">
        <v>37</v>
      </c>
      <c r="L36" s="55">
        <f>L34*L33</f>
        <v>350000</v>
      </c>
      <c r="O36" s="3"/>
    </row>
    <row r="37" spans="1:15" ht="33.75" customHeight="1" thickBot="1" x14ac:dyDescent="0.5">
      <c r="K37" s="56" t="s">
        <v>38</v>
      </c>
      <c r="L37" s="57">
        <f>IF(L34&lt;L31,L36,L32)</f>
        <v>50</v>
      </c>
      <c r="O37" s="3"/>
    </row>
    <row r="38" spans="1:15" ht="18.350000000000001" thickBot="1" x14ac:dyDescent="0.5">
      <c r="K38" s="58"/>
      <c r="L38" s="59"/>
    </row>
    <row r="39" spans="1:15" x14ac:dyDescent="0.45">
      <c r="K39" s="60" t="s">
        <v>39</v>
      </c>
      <c r="L39" s="61">
        <v>500000</v>
      </c>
    </row>
    <row r="40" spans="1:15" x14ac:dyDescent="0.45">
      <c r="K40" s="62" t="s">
        <v>40</v>
      </c>
      <c r="L40" s="63">
        <v>250000</v>
      </c>
      <c r="N40" s="18"/>
      <c r="O40" s="19"/>
    </row>
    <row r="41" spans="1:15" x14ac:dyDescent="0.45">
      <c r="K41" s="62" t="s">
        <v>41</v>
      </c>
      <c r="L41" s="63">
        <v>0</v>
      </c>
      <c r="N41" s="18"/>
      <c r="O41" s="19"/>
    </row>
    <row r="42" spans="1:15" ht="13.35" thickBot="1" x14ac:dyDescent="0.5">
      <c r="K42" s="64" t="s">
        <v>42</v>
      </c>
      <c r="L42" s="65">
        <f>L37-L39-L40-L41</f>
        <v>-749950</v>
      </c>
    </row>
    <row r="47" spans="1:15" x14ac:dyDescent="0.45">
      <c r="A47" s="66" t="s">
        <v>43</v>
      </c>
    </row>
    <row r="48" spans="1:15" hidden="1" x14ac:dyDescent="0.45">
      <c r="A48" s="66" t="s">
        <v>44</v>
      </c>
    </row>
    <row r="49" spans="1:15" hidden="1" x14ac:dyDescent="0.45">
      <c r="A49" s="3" t="s">
        <v>25</v>
      </c>
    </row>
    <row r="50" spans="1:15" hidden="1" x14ac:dyDescent="0.45">
      <c r="A50" s="3" t="s">
        <v>26</v>
      </c>
    </row>
    <row r="51" spans="1:15" hidden="1" x14ac:dyDescent="0.45"/>
    <row r="52" spans="1:15" hidden="1" x14ac:dyDescent="0.45">
      <c r="A52" s="3" t="s">
        <v>45</v>
      </c>
    </row>
    <row r="53" spans="1:15" hidden="1" x14ac:dyDescent="0.45">
      <c r="A53" s="3" t="s">
        <v>46</v>
      </c>
    </row>
    <row r="54" spans="1:15" hidden="1" x14ac:dyDescent="0.45"/>
    <row r="55" spans="1:15" hidden="1" x14ac:dyDescent="0.45">
      <c r="A55" s="66" t="s">
        <v>47</v>
      </c>
      <c r="B55" s="66" t="s">
        <v>48</v>
      </c>
      <c r="N55" s="5"/>
      <c r="O55" s="3"/>
    </row>
    <row r="56" spans="1:15" hidden="1" x14ac:dyDescent="0.45">
      <c r="A56" s="3" t="s">
        <v>24</v>
      </c>
      <c r="B56" s="3" t="s">
        <v>24</v>
      </c>
      <c r="N56" s="5"/>
      <c r="O56" s="3"/>
    </row>
    <row r="57" spans="1:15" hidden="1" x14ac:dyDescent="0.45">
      <c r="A57" s="3" t="s">
        <v>49</v>
      </c>
      <c r="B57" s="3" t="s">
        <v>49</v>
      </c>
      <c r="N57" s="5"/>
      <c r="O57" s="3"/>
    </row>
    <row r="58" spans="1:15" hidden="1" x14ac:dyDescent="0.45">
      <c r="B58" s="3" t="s">
        <v>50</v>
      </c>
      <c r="N58" s="5"/>
      <c r="O58" s="3"/>
    </row>
    <row r="59" spans="1:15" hidden="1" x14ac:dyDescent="0.45"/>
  </sheetData>
  <sheetProtection sheet="1" insertRows="0" selectLockedCells="1"/>
  <mergeCells count="12">
    <mergeCell ref="A29:C29"/>
    <mergeCell ref="A1:D1"/>
    <mergeCell ref="F1:I1"/>
    <mergeCell ref="K1:L1"/>
    <mergeCell ref="A2:D8"/>
    <mergeCell ref="F2:I8"/>
    <mergeCell ref="K2:L8"/>
    <mergeCell ref="A25:C25"/>
    <mergeCell ref="F25:G25"/>
    <mergeCell ref="A26:C26"/>
    <mergeCell ref="A27:C27"/>
    <mergeCell ref="A28:C28"/>
  </mergeCells>
  <conditionalFormatting sqref="D26">
    <cfRule type="expression" dxfId="9" priority="8">
      <formula>$D$26/$D$25=0.5</formula>
    </cfRule>
    <cfRule type="expression" dxfId="8" priority="9">
      <formula>$D$26/$D$25&lt;0.5</formula>
    </cfRule>
    <cfRule type="expression" dxfId="7" priority="10">
      <formula>$D$26/$D$25&gt;0.5</formula>
    </cfRule>
  </conditionalFormatting>
  <conditionalFormatting sqref="D29">
    <cfRule type="expression" dxfId="6" priority="5">
      <formula>$D$26/$D$25=0.5</formula>
    </cfRule>
    <cfRule type="expression" dxfId="5" priority="6">
      <formula>$D$26/$D$25&lt;0.5</formula>
    </cfRule>
    <cfRule type="expression" dxfId="4" priority="7">
      <formula>$D$26/$D$25&gt;0.5</formula>
    </cfRule>
  </conditionalFormatting>
  <conditionalFormatting sqref="A27:C27">
    <cfRule type="expression" dxfId="3" priority="3">
      <formula>$D$26+$D$27+$D$28&lt;&gt;$D$25</formula>
    </cfRule>
    <cfRule type="expression" dxfId="2" priority="4">
      <formula>$D$26+$D$27+$D$28=$D$25</formula>
    </cfRule>
  </conditionalFormatting>
  <conditionalFormatting sqref="A29:C29">
    <cfRule type="expression" dxfId="1" priority="2">
      <formula>$D$29&gt;0.5</formula>
    </cfRule>
    <cfRule type="expression" dxfId="0" priority="1">
      <formula>$D$29&lt;=0.5</formula>
    </cfRule>
  </conditionalFormatting>
  <dataValidations count="3">
    <dataValidation type="list" allowBlank="1" showInputMessage="1" showErrorMessage="1" sqref="A16:A24" xr:uid="{2DC827A4-5D6E-442E-9B44-DB5585AF7EB4}">
      <formula1>$A$49:$A$53</formula1>
    </dataValidation>
    <dataValidation type="list" allowBlank="1" showInputMessage="1" showErrorMessage="1" prompt="Select from drop down list" sqref="K16:K24" xr:uid="{BCDE6ADF-4BB8-4B0C-9F02-A154D7E402B6}">
      <formula1>$A$56:$A$57</formula1>
    </dataValidation>
    <dataValidation type="list" allowBlank="1" showInputMessage="1" showErrorMessage="1" sqref="I16:I24" xr:uid="{73AEC21B-FA30-44B1-BB07-AAF5DB297BEE}">
      <formula1>$B$56:$B$58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B8D6916B66CF4BB06602604F730AF3" ma:contentTypeVersion="17" ma:contentTypeDescription="Create a new document." ma:contentTypeScope="" ma:versionID="cf8fc10bf4159c0f24e40fed73146335">
  <xsd:schema xmlns:xsd="http://www.w3.org/2001/XMLSchema" xmlns:xs="http://www.w3.org/2001/XMLSchema" xmlns:p="http://schemas.microsoft.com/office/2006/metadata/properties" xmlns:ns2="498a0cc5-c2a5-4cf9-8fa4-b0a7e7f68826" xmlns:ns3="c1f25f29-b3a5-448c-aad7-2d826a84b43c" targetNamespace="http://schemas.microsoft.com/office/2006/metadata/properties" ma:root="true" ma:fieldsID="1dac9b426e82ec53c26fc04a2380e997" ns2:_="" ns3:_="">
    <xsd:import namespace="498a0cc5-c2a5-4cf9-8fa4-b0a7e7f68826"/>
    <xsd:import namespace="c1f25f29-b3a5-448c-aad7-2d826a84b43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8a0cc5-c2a5-4cf9-8fa4-b0a7e7f688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e164cd7-e662-442b-8628-6c92a6e900c2}" ma:internalName="TaxCatchAll" ma:showField="CatchAllData" ma:web="498a0cc5-c2a5-4cf9-8fa4-b0a7e7f688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25f29-b3a5-448c-aad7-2d826a84b4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292314e-c97d-49c1-8ae7-4cb6e1c4f9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1f25f29-b3a5-448c-aad7-2d826a84b43c">
      <Terms xmlns="http://schemas.microsoft.com/office/infopath/2007/PartnerControls"/>
    </lcf76f155ced4ddcb4097134ff3c332f>
    <TaxCatchAll xmlns="498a0cc5-c2a5-4cf9-8fa4-b0a7e7f68826" xsi:nil="true"/>
  </documentManagement>
</p:properties>
</file>

<file path=customXml/itemProps1.xml><?xml version="1.0" encoding="utf-8"?>
<ds:datastoreItem xmlns:ds="http://schemas.openxmlformats.org/officeDocument/2006/customXml" ds:itemID="{30547064-18BF-40DA-9325-1743A7354F9F}"/>
</file>

<file path=customXml/itemProps2.xml><?xml version="1.0" encoding="utf-8"?>
<ds:datastoreItem xmlns:ds="http://schemas.openxmlformats.org/officeDocument/2006/customXml" ds:itemID="{E624C412-1602-440F-8E6D-BCF783492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E64B95-A1BE-4CA6-81F1-5FE49BB7D90A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c1f25f29-b3a5-448c-aad7-2d826a84b43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498a0cc5-c2a5-4cf9-8fa4-b0a7e7f6882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Major Racing Events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Darren T Hueston (DJCS)</dc:creator>
  <cp:lastModifiedBy>Darren T Hueston (DJCS)</cp:lastModifiedBy>
  <dcterms:created xsi:type="dcterms:W3CDTF">2023-07-11T00:49:24Z</dcterms:created>
  <dcterms:modified xsi:type="dcterms:W3CDTF">2023-07-12T02:05:00Z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0x01010063B8D6916B66CF4BB06602604F730AF3</vt:lpwstr>
  </property>
  <property fmtid="{D5CDD505-2E9C-101B-9397-08002B2CF9AE}" pid="3" name="MediaServiceImageTags">
    <vt:lpwstr/>
  </property>
</Properties>
</file>